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gtn365.sharepoint.com/sites/AccountsandBudgets/Shared Documents/Budget/Budget 2027/CIP/"/>
    </mc:Choice>
  </mc:AlternateContent>
  <xr:revisionPtr revIDLastSave="556" documentId="8_{F1543753-9C9A-4F11-A6E2-C4B7A2EF4160}" xr6:coauthVersionLast="47" xr6:coauthVersionMax="47" xr10:uidLastSave="{F992DCC0-A19A-43A1-85F8-69B82B29D87B}"/>
  <bookViews>
    <workbookView xWindow="-120" yWindow="-120" windowWidth="29040" windowHeight="15720" xr2:uid="{E24ECDA6-2796-4368-AC17-4335D10376EC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1" i="1" l="1"/>
  <c r="K81" i="1"/>
  <c r="L81" i="1"/>
  <c r="J81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64" i="1"/>
  <c r="G30" i="1"/>
  <c r="G31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8" i="1"/>
  <c r="G49" i="1"/>
  <c r="G50" i="1"/>
  <c r="G51" i="1"/>
  <c r="G52" i="1"/>
  <c r="G53" i="1"/>
  <c r="G62" i="1"/>
  <c r="G63" i="1"/>
  <c r="G55" i="1"/>
  <c r="G56" i="1"/>
  <c r="G57" i="1"/>
  <c r="G58" i="1"/>
  <c r="G59" i="1"/>
  <c r="G60" i="1"/>
  <c r="G61" i="1"/>
  <c r="G54" i="1"/>
  <c r="G25" i="1"/>
  <c r="G27" i="1"/>
  <c r="G28" i="1"/>
  <c r="G29" i="1"/>
  <c r="G47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I79" i="1"/>
  <c r="G79" i="1" s="1"/>
  <c r="I33" i="1" l="1"/>
  <c r="G33" i="1" s="1"/>
  <c r="G32" i="1"/>
  <c r="I26" i="1" l="1"/>
  <c r="G26" i="1" l="1"/>
  <c r="G81" i="1" s="1"/>
  <c r="I81" i="1"/>
</calcChain>
</file>

<file path=xl/sharedStrings.xml><?xml version="1.0" encoding="utf-8"?>
<sst xmlns="http://schemas.openxmlformats.org/spreadsheetml/2006/main" count="312" uniqueCount="109">
  <si>
    <t>Montgomery County Government</t>
  </si>
  <si>
    <t>Capital Improvement Program</t>
  </si>
  <si>
    <t>Project Description</t>
  </si>
  <si>
    <t>Project Type</t>
  </si>
  <si>
    <t>Priority</t>
  </si>
  <si>
    <t>Department</t>
  </si>
  <si>
    <t>FY 2027</t>
  </si>
  <si>
    <t>FY 2028</t>
  </si>
  <si>
    <t>FY 2029</t>
  </si>
  <si>
    <t>FY 2030</t>
  </si>
  <si>
    <t>FY 2031</t>
  </si>
  <si>
    <t>Courts Complex Elevators</t>
  </si>
  <si>
    <t>CH Bartee Center Roof replacement &amp; HVACs</t>
  </si>
  <si>
    <t>EMA/Emergency Operations Center (EOC)</t>
  </si>
  <si>
    <t>EMS Joe Snow Training Center</t>
  </si>
  <si>
    <t>EMS Station 24, Fire Services, &amp; Sheriff Precinct (Woodlawn)</t>
  </si>
  <si>
    <t>Highway Dept vehicle sheds and enclosed buildings</t>
  </si>
  <si>
    <t>Jail Elevators</t>
  </si>
  <si>
    <t>Jail (1986 &amp; 2004) Security Upgrade</t>
  </si>
  <si>
    <t>Juvenile Rehabilitation Center</t>
  </si>
  <si>
    <t>Parks - Greenway Trailhead at Matlock Dr.</t>
  </si>
  <si>
    <t>Parks - Lone Oak Community Center</t>
  </si>
  <si>
    <t>Parks - Rotary Park Sidewalks/Parking</t>
  </si>
  <si>
    <t>PSTC Burn Tower Flashover Chamber</t>
  </si>
  <si>
    <t>PSTC EVOC &amp; Accessory Structures</t>
  </si>
  <si>
    <t>Roads - SR 374 from SR 76 to Dotsonville Rd</t>
  </si>
  <si>
    <t>Veterans Plaza - Building &amp; Codes Renovation</t>
  </si>
  <si>
    <t>Veterans Plaza - HVAC Replacement</t>
  </si>
  <si>
    <t>Veterans Plaza - Main Library HVAC</t>
  </si>
  <si>
    <t>Veterans Plaza - Renovation of Old Assessor's Office</t>
  </si>
  <si>
    <t>Workhouse Sinkhole</t>
  </si>
  <si>
    <t>CMCSS - Capital Projects</t>
  </si>
  <si>
    <t>Renovation</t>
  </si>
  <si>
    <t>Professional Services</t>
  </si>
  <si>
    <t>Land Acquisition</t>
  </si>
  <si>
    <t>Construction</t>
  </si>
  <si>
    <t>Equipment</t>
  </si>
  <si>
    <t>Other</t>
  </si>
  <si>
    <t>Various</t>
  </si>
  <si>
    <t>A</t>
  </si>
  <si>
    <t>B</t>
  </si>
  <si>
    <t>Rank</t>
  </si>
  <si>
    <t>EMS Fleet Replacement Program</t>
  </si>
  <si>
    <t>EMS Admin Expansion</t>
  </si>
  <si>
    <t>EMS Station 32 (New Station - Airport Location)</t>
  </si>
  <si>
    <t>EMS Station 25 (New Station - Sango St. Thomas)</t>
  </si>
  <si>
    <t>Animal Control Parking Expansion</t>
  </si>
  <si>
    <t>County Clerk Satellite Office</t>
  </si>
  <si>
    <t>Cumberland River Bridge Lighting Replacement</t>
  </si>
  <si>
    <t>EMS Station 26 Remodel - Tiny Town Rd.</t>
  </si>
  <si>
    <t>EMS Station 27 Remodel - Montgomery Central</t>
  </si>
  <si>
    <t>North Clarksville EMS Logistics Hub (HCA - Tiny Town Rd)</t>
  </si>
  <si>
    <t>Fire Services &amp; Sheriff Precinct (South)</t>
  </si>
  <si>
    <t>Fire Services (Cunningham Station Renovation)</t>
  </si>
  <si>
    <t>Fire Services (St. Bethlehem Station #17 Renovation)</t>
  </si>
  <si>
    <t>Fire Services/Rescue Squad Renovation - Providence</t>
  </si>
  <si>
    <t>Jail Parking Garage on 1st St.</t>
  </si>
  <si>
    <t>Jail (1986) Renovation (Kitchen/Medical)</t>
  </si>
  <si>
    <t>Parks - Civitan Phase 1 Renovation</t>
  </si>
  <si>
    <t>Parks - Civitan Phase 3</t>
  </si>
  <si>
    <t>Parks - Downtown Commons - Turf</t>
  </si>
  <si>
    <t>Parks - New Land</t>
  </si>
  <si>
    <t>Parks - RichEllen Basketball Courts</t>
  </si>
  <si>
    <t>Parks - Rotary Park Expansion</t>
  </si>
  <si>
    <t>Parks - Weakley Park Improvements</t>
  </si>
  <si>
    <t>Parks - Woodlawn</t>
  </si>
  <si>
    <t>C</t>
  </si>
  <si>
    <t>Parks - Rotary Nature Center Reno for Classes</t>
  </si>
  <si>
    <t>PSTC Berm Remediation at Gun Range</t>
  </si>
  <si>
    <t>PSTC Burn Tower Training Facility</t>
  </si>
  <si>
    <t>PSTC Scenario House</t>
  </si>
  <si>
    <t>PSTC Training Academy</t>
  </si>
  <si>
    <t>Roads - Rossview Road Utility Relocation</t>
  </si>
  <si>
    <t>Veterans Plaza - County Clerk Windows &amp; Elec Panel</t>
  </si>
  <si>
    <t>Veterans Plaza - Main Library Renovation</t>
  </si>
  <si>
    <t>Veterans Plaza - Parking Lot Surface Sealing</t>
  </si>
  <si>
    <t>Fire Services - Aerial Ladder Truck</t>
  </si>
  <si>
    <t>Fire Services - Class A Fire Engine (2)</t>
  </si>
  <si>
    <t>Fire Services - Tanker Truck (2)</t>
  </si>
  <si>
    <t>Fire Services - Rescue Boat</t>
  </si>
  <si>
    <t>Fire Services - Brush Truck (2)</t>
  </si>
  <si>
    <t>Fairgrounds</t>
  </si>
  <si>
    <t>Highway - Palmyra Salt Shed</t>
  </si>
  <si>
    <t>Highway - Shady Grove Bridge Replacement</t>
  </si>
  <si>
    <t>Highway - Kirkwood Road Improvements</t>
  </si>
  <si>
    <t>Highway - Excel Road Widening</t>
  </si>
  <si>
    <t>Highway - Hwy 48/13 @ Old Hwy 48 Intersection Upgrades</t>
  </si>
  <si>
    <t>Highway - Montgomery County Fueling Station</t>
  </si>
  <si>
    <t>Highway - Sango Road Improvements</t>
  </si>
  <si>
    <t>Highway - North Woodson @ Hwy 76 Intersection</t>
  </si>
  <si>
    <t>Highway - Dunlop/Rollow Road Improvements</t>
  </si>
  <si>
    <t>Highway - Sango Drive Improvements</t>
  </si>
  <si>
    <t>Highway - Hwy 79 Corridor</t>
  </si>
  <si>
    <t>Highway - Seven Mile Ferry Rd &amp; Attaway Rd Int Improvements</t>
  </si>
  <si>
    <t>Highway - Belmont Rd/River Rd/Ferry Rd Int Improvements</t>
  </si>
  <si>
    <t>91130 - Public Safety</t>
  </si>
  <si>
    <t>91300 - Education</t>
  </si>
  <si>
    <t>91140 - Public Health &amp; Welfare</t>
  </si>
  <si>
    <t>91300 - Highway &amp; Streets</t>
  </si>
  <si>
    <t>91110 - General Administration</t>
  </si>
  <si>
    <t>Estimated Total</t>
  </si>
  <si>
    <t>Land Acq, Prof Srvc, &amp; Construction</t>
  </si>
  <si>
    <t>Prof Srvc &amp; Construction</t>
  </si>
  <si>
    <t>FY 2027 - 2031</t>
  </si>
  <si>
    <t>Total</t>
  </si>
  <si>
    <t>91150 - Social/Cultural/Recreation</t>
  </si>
  <si>
    <t>Highway - Charles Bell Rd Improvements Ph 2</t>
  </si>
  <si>
    <t>No</t>
  </si>
  <si>
    <t>Estimated Total by 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</si>
</sst>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Fill="1" applyBorder="1"/>
    <xf numFmtId="164" fontId="0" fillId="0" borderId="0" xfId="1" applyNumberFormat="1" applyFont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64" fontId="2" fillId="0" borderId="0" xfId="1" applyNumberFormat="1" applyFont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164" fontId="0" fillId="0" borderId="1" xfId="1" applyNumberFormat="1" applyFont="1" applyFill="1" applyBorder="1"/>
    <xf numFmtId="164" fontId="0" fillId="0" borderId="1" xfId="1" applyNumberFormat="1" applyFon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/>
    <xf numFmtId="164" fontId="2" fillId="0" borderId="1" xfId="1" applyNumberFormat="1" applyFont="1" applyFill="1" applyBorder="1"/>
    <xf numFmtId="164" fontId="2" fillId="0" borderId="0" xfId="1" applyNumberFormat="1" applyFont="1" applyFill="1" applyBorder="1"/>
    <xf numFmtId="0" fontId="2" fillId="0" borderId="0" xfId="0" applyFont="1"/>
    <xf numFmtId="0" fontId="0" fillId="0" borderId="1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0</xdr:row>
      <xdr:rowOff>47624</xdr:rowOff>
    </xdr:from>
    <xdr:to>
      <xdr:col>1</xdr:col>
      <xdr:colOff>2496455</xdr:colOff>
      <xdr:row>2</xdr:row>
      <xdr:rowOff>257175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C90608-6763-48F6-94AF-8CD453592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47624"/>
          <a:ext cx="1877330" cy="742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D100-06DD-444B-9898-BF87EC5C4048}">
  <sheetPr>
    <pageSetUpPr fitToPage="1"/>
  </sheetPr>
  <dimension ref="A1:M81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D3" sqref="D3"/>
    </sheetView>
  </sheetViews>
  <sheetFormatPr defaultColWidth="9.140625" defaultRowHeight="15" x14ac:dyDescent="0.25"/>
  <cols>
    <col min="1" max="1" width="3.5703125" style="27" bestFit="1" customWidth="1"/>
    <col min="2" max="2" width="42.7109375" style="19" customWidth="1"/>
    <col min="3" max="3" width="30.85546875" style="1" customWidth="1"/>
    <col min="4" max="4" width="22.7109375" style="1" customWidth="1"/>
    <col min="5" max="6" width="3.7109375" style="1" bestFit="1" customWidth="1"/>
    <col min="7" max="7" width="12.5703125" style="24" bestFit="1" customWidth="1"/>
    <col min="8" max="8" width="11.5703125" style="1" bestFit="1" customWidth="1"/>
    <col min="9" max="10" width="12.5703125" style="1" bestFit="1" customWidth="1"/>
    <col min="11" max="11" width="11.5703125" style="1" bestFit="1" customWidth="1"/>
    <col min="12" max="12" width="12.5703125" style="1" bestFit="1" customWidth="1"/>
    <col min="13" max="16384" width="9.140625" style="1"/>
  </cols>
  <sheetData>
    <row r="1" spans="1:12" s="20" customFormat="1" ht="21" x14ac:dyDescent="0.35">
      <c r="A1" s="26"/>
      <c r="C1" s="21" t="s">
        <v>0</v>
      </c>
      <c r="D1" s="21"/>
      <c r="E1" s="21"/>
      <c r="F1" s="21"/>
      <c r="G1" s="21"/>
      <c r="H1" s="21"/>
      <c r="I1" s="21"/>
      <c r="J1" s="21"/>
      <c r="K1" s="21"/>
    </row>
    <row r="2" spans="1:12" s="20" customFormat="1" ht="21" x14ac:dyDescent="0.35">
      <c r="A2" s="26"/>
      <c r="C2" s="21" t="s">
        <v>1</v>
      </c>
      <c r="D2" s="21"/>
      <c r="E2" s="21"/>
      <c r="F2" s="21"/>
      <c r="G2" s="21"/>
      <c r="H2" s="21"/>
      <c r="I2" s="21"/>
      <c r="J2" s="21"/>
      <c r="K2" s="21"/>
    </row>
    <row r="3" spans="1:12" s="20" customFormat="1" ht="21" x14ac:dyDescent="0.35">
      <c r="A3" s="26"/>
      <c r="C3" s="21" t="s">
        <v>103</v>
      </c>
      <c r="D3" s="21"/>
      <c r="E3" s="21"/>
      <c r="F3" s="21"/>
      <c r="G3" s="21"/>
      <c r="H3" s="21"/>
      <c r="I3" s="21"/>
      <c r="J3" s="21"/>
      <c r="K3" s="21"/>
    </row>
    <row r="4" spans="1:12" s="20" customFormat="1" ht="21" x14ac:dyDescent="0.35">
      <c r="A4" s="26"/>
      <c r="D4" s="21"/>
      <c r="E4" s="21"/>
      <c r="F4" s="21"/>
      <c r="G4" s="21"/>
      <c r="H4" s="30" t="s">
        <v>108</v>
      </c>
      <c r="I4" s="31"/>
      <c r="J4" s="31"/>
      <c r="K4" s="31"/>
      <c r="L4" s="32"/>
    </row>
    <row r="5" spans="1:12" ht="39.75" x14ac:dyDescent="0.25">
      <c r="A5" s="33" t="s">
        <v>107</v>
      </c>
      <c r="B5" s="34" t="s">
        <v>2</v>
      </c>
      <c r="C5" s="33" t="s">
        <v>5</v>
      </c>
      <c r="D5" s="33" t="s">
        <v>3</v>
      </c>
      <c r="E5" s="35" t="s">
        <v>4</v>
      </c>
      <c r="F5" s="35" t="s">
        <v>41</v>
      </c>
      <c r="G5" s="34" t="s">
        <v>100</v>
      </c>
      <c r="H5" s="33" t="s">
        <v>6</v>
      </c>
      <c r="I5" s="33" t="s">
        <v>7</v>
      </c>
      <c r="J5" s="33" t="s">
        <v>8</v>
      </c>
      <c r="K5" s="33" t="s">
        <v>9</v>
      </c>
      <c r="L5" s="33" t="s">
        <v>10</v>
      </c>
    </row>
    <row r="6" spans="1:12" x14ac:dyDescent="0.25">
      <c r="A6" s="28">
        <v>1</v>
      </c>
      <c r="B6" s="8" t="s">
        <v>46</v>
      </c>
      <c r="C6" s="25" t="s">
        <v>97</v>
      </c>
      <c r="D6" s="9" t="s">
        <v>35</v>
      </c>
      <c r="E6" s="10" t="s">
        <v>39</v>
      </c>
      <c r="F6" s="10">
        <v>1</v>
      </c>
      <c r="G6" s="22">
        <f t="shared" ref="G6:G41" si="0">SUM(H6:L6)</f>
        <v>400000</v>
      </c>
      <c r="H6" s="12"/>
      <c r="I6" s="12">
        <v>400000</v>
      </c>
      <c r="J6" s="12"/>
      <c r="K6" s="12"/>
      <c r="L6" s="12"/>
    </row>
    <row r="7" spans="1:12" ht="30" x14ac:dyDescent="0.25">
      <c r="A7" s="28">
        <v>2</v>
      </c>
      <c r="B7" s="8" t="s">
        <v>47</v>
      </c>
      <c r="C7" s="25" t="s">
        <v>99</v>
      </c>
      <c r="D7" s="13" t="s">
        <v>101</v>
      </c>
      <c r="E7" s="10" t="s">
        <v>40</v>
      </c>
      <c r="F7" s="10">
        <v>2</v>
      </c>
      <c r="G7" s="22">
        <f t="shared" si="0"/>
        <v>5180000</v>
      </c>
      <c r="H7" s="12"/>
      <c r="I7" s="12">
        <v>400000</v>
      </c>
      <c r="J7" s="12">
        <v>380000</v>
      </c>
      <c r="K7" s="12">
        <v>4400000</v>
      </c>
      <c r="L7" s="12"/>
    </row>
    <row r="8" spans="1:12" x14ac:dyDescent="0.25">
      <c r="A8" s="28">
        <v>3</v>
      </c>
      <c r="B8" s="8" t="s">
        <v>11</v>
      </c>
      <c r="C8" s="25" t="s">
        <v>99</v>
      </c>
      <c r="D8" s="9" t="s">
        <v>32</v>
      </c>
      <c r="E8" s="10" t="s">
        <v>39</v>
      </c>
      <c r="F8" s="10">
        <v>1</v>
      </c>
      <c r="G8" s="22">
        <f t="shared" si="0"/>
        <v>1400000</v>
      </c>
      <c r="H8" s="12"/>
      <c r="I8" s="12">
        <v>350000</v>
      </c>
      <c r="J8" s="12">
        <v>850000</v>
      </c>
      <c r="K8" s="11">
        <v>200000</v>
      </c>
      <c r="L8" s="12"/>
    </row>
    <row r="9" spans="1:12" x14ac:dyDescent="0.25">
      <c r="A9" s="28">
        <v>4</v>
      </c>
      <c r="B9" s="8" t="s">
        <v>12</v>
      </c>
      <c r="C9" s="25" t="s">
        <v>99</v>
      </c>
      <c r="D9" s="9" t="s">
        <v>32</v>
      </c>
      <c r="E9" s="10" t="s">
        <v>39</v>
      </c>
      <c r="F9" s="10">
        <v>1</v>
      </c>
      <c r="G9" s="22">
        <f t="shared" si="0"/>
        <v>715000</v>
      </c>
      <c r="H9" s="12"/>
      <c r="I9" s="12">
        <v>665000</v>
      </c>
      <c r="J9" s="12">
        <v>50000</v>
      </c>
      <c r="K9" s="12"/>
      <c r="L9" s="12"/>
    </row>
    <row r="10" spans="1:12" ht="30" x14ac:dyDescent="0.25">
      <c r="A10" s="28">
        <v>5</v>
      </c>
      <c r="B10" s="8" t="s">
        <v>48</v>
      </c>
      <c r="C10" s="25" t="s">
        <v>99</v>
      </c>
      <c r="D10" s="9" t="s">
        <v>32</v>
      </c>
      <c r="E10" s="10" t="s">
        <v>40</v>
      </c>
      <c r="F10" s="10">
        <v>1</v>
      </c>
      <c r="G10" s="22">
        <f t="shared" si="0"/>
        <v>250000</v>
      </c>
      <c r="H10" s="12"/>
      <c r="I10" s="12">
        <v>85000</v>
      </c>
      <c r="J10" s="12">
        <v>85000</v>
      </c>
      <c r="K10" s="12">
        <v>80000</v>
      </c>
      <c r="L10" s="12"/>
    </row>
    <row r="11" spans="1:12" x14ac:dyDescent="0.25">
      <c r="A11" s="28">
        <v>6</v>
      </c>
      <c r="B11" s="14" t="s">
        <v>13</v>
      </c>
      <c r="C11" s="25" t="s">
        <v>95</v>
      </c>
      <c r="D11" s="13" t="s">
        <v>102</v>
      </c>
      <c r="E11" s="16" t="s">
        <v>39</v>
      </c>
      <c r="F11" s="16">
        <v>1</v>
      </c>
      <c r="G11" s="22">
        <f t="shared" si="0"/>
        <v>14300000</v>
      </c>
      <c r="H11" s="12"/>
      <c r="I11" s="12">
        <v>1300000</v>
      </c>
      <c r="J11" s="12">
        <v>13000000</v>
      </c>
      <c r="K11" s="12"/>
      <c r="L11" s="12"/>
    </row>
    <row r="12" spans="1:12" x14ac:dyDescent="0.25">
      <c r="A12" s="28">
        <v>7</v>
      </c>
      <c r="B12" s="8" t="s">
        <v>14</v>
      </c>
      <c r="C12" s="25" t="s">
        <v>97</v>
      </c>
      <c r="D12" s="9" t="s">
        <v>32</v>
      </c>
      <c r="E12" s="10" t="s">
        <v>39</v>
      </c>
      <c r="F12" s="10">
        <v>1</v>
      </c>
      <c r="G12" s="22">
        <f t="shared" si="0"/>
        <v>900000</v>
      </c>
      <c r="H12" s="12"/>
      <c r="I12" s="12">
        <v>900000</v>
      </c>
      <c r="J12" s="12"/>
      <c r="K12" s="12"/>
      <c r="L12" s="12"/>
    </row>
    <row r="13" spans="1:12" ht="30" x14ac:dyDescent="0.25">
      <c r="A13" s="28">
        <v>8</v>
      </c>
      <c r="B13" s="14" t="s">
        <v>15</v>
      </c>
      <c r="C13" s="25" t="s">
        <v>97</v>
      </c>
      <c r="D13" s="13" t="s">
        <v>102</v>
      </c>
      <c r="E13" s="16" t="s">
        <v>39</v>
      </c>
      <c r="F13" s="16">
        <v>2</v>
      </c>
      <c r="G13" s="22">
        <f t="shared" si="0"/>
        <v>6380000</v>
      </c>
      <c r="H13" s="12">
        <v>380000</v>
      </c>
      <c r="I13" s="11">
        <v>6000000</v>
      </c>
      <c r="J13" s="17"/>
      <c r="K13" s="12"/>
      <c r="L13" s="12"/>
    </row>
    <row r="14" spans="1:12" ht="30" x14ac:dyDescent="0.25">
      <c r="A14" s="28">
        <v>9</v>
      </c>
      <c r="B14" s="8" t="s">
        <v>45</v>
      </c>
      <c r="C14" s="25" t="s">
        <v>97</v>
      </c>
      <c r="D14" s="13" t="s">
        <v>102</v>
      </c>
      <c r="E14" s="10" t="s">
        <v>39</v>
      </c>
      <c r="F14" s="10">
        <v>3</v>
      </c>
      <c r="G14" s="22">
        <f t="shared" si="0"/>
        <v>4180000</v>
      </c>
      <c r="H14" s="12"/>
      <c r="I14" s="12">
        <v>180000</v>
      </c>
      <c r="J14" s="12">
        <v>4000000</v>
      </c>
      <c r="K14" s="12"/>
      <c r="L14" s="12"/>
    </row>
    <row r="15" spans="1:12" x14ac:dyDescent="0.25">
      <c r="A15" s="28">
        <v>10</v>
      </c>
      <c r="B15" s="8" t="s">
        <v>42</v>
      </c>
      <c r="C15" s="25" t="s">
        <v>97</v>
      </c>
      <c r="D15" s="9" t="s">
        <v>36</v>
      </c>
      <c r="E15" s="10" t="s">
        <v>39</v>
      </c>
      <c r="F15" s="10">
        <v>1</v>
      </c>
      <c r="G15" s="22">
        <f t="shared" si="0"/>
        <v>5809140</v>
      </c>
      <c r="H15" s="12"/>
      <c r="I15" s="12">
        <v>1853000</v>
      </c>
      <c r="J15" s="12">
        <v>1262750</v>
      </c>
      <c r="K15" s="12">
        <v>1320000</v>
      </c>
      <c r="L15" s="12">
        <v>1373390</v>
      </c>
    </row>
    <row r="16" spans="1:12" x14ac:dyDescent="0.25">
      <c r="A16" s="28">
        <v>11</v>
      </c>
      <c r="B16" s="8" t="s">
        <v>44</v>
      </c>
      <c r="C16" s="25" t="s">
        <v>97</v>
      </c>
      <c r="D16" s="13" t="s">
        <v>102</v>
      </c>
      <c r="E16" s="10" t="s">
        <v>39</v>
      </c>
      <c r="F16" s="10">
        <v>2</v>
      </c>
      <c r="G16" s="22">
        <f t="shared" si="0"/>
        <v>4240000</v>
      </c>
      <c r="H16" s="12"/>
      <c r="I16" s="12">
        <v>140000</v>
      </c>
      <c r="J16" s="12">
        <v>4100000</v>
      </c>
      <c r="K16" s="12"/>
      <c r="L16" s="12"/>
    </row>
    <row r="17" spans="1:12" x14ac:dyDescent="0.25">
      <c r="A17" s="28">
        <v>12</v>
      </c>
      <c r="B17" s="8" t="s">
        <v>49</v>
      </c>
      <c r="C17" s="25" t="s">
        <v>97</v>
      </c>
      <c r="D17" s="9" t="s">
        <v>32</v>
      </c>
      <c r="E17" s="10" t="s">
        <v>40</v>
      </c>
      <c r="F17" s="10">
        <v>1</v>
      </c>
      <c r="G17" s="22">
        <f t="shared" si="0"/>
        <v>1020000</v>
      </c>
      <c r="H17" s="12"/>
      <c r="I17" s="12"/>
      <c r="J17" s="12">
        <v>70000</v>
      </c>
      <c r="K17" s="12">
        <v>950000</v>
      </c>
      <c r="L17" s="12"/>
    </row>
    <row r="18" spans="1:12" x14ac:dyDescent="0.25">
      <c r="A18" s="28">
        <v>13</v>
      </c>
      <c r="B18" s="8" t="s">
        <v>50</v>
      </c>
      <c r="C18" s="25" t="s">
        <v>97</v>
      </c>
      <c r="D18" s="9" t="s">
        <v>32</v>
      </c>
      <c r="E18" s="10" t="s">
        <v>40</v>
      </c>
      <c r="F18" s="10">
        <v>2</v>
      </c>
      <c r="G18" s="22">
        <f t="shared" si="0"/>
        <v>1020000</v>
      </c>
      <c r="H18" s="12"/>
      <c r="I18" s="12"/>
      <c r="J18" s="12">
        <v>70000</v>
      </c>
      <c r="K18" s="12">
        <v>950000</v>
      </c>
      <c r="L18" s="12"/>
    </row>
    <row r="19" spans="1:12" x14ac:dyDescent="0.25">
      <c r="A19" s="28">
        <v>14</v>
      </c>
      <c r="B19" s="8" t="s">
        <v>43</v>
      </c>
      <c r="C19" s="25" t="s">
        <v>97</v>
      </c>
      <c r="D19" s="13" t="s">
        <v>102</v>
      </c>
      <c r="E19" s="10" t="s">
        <v>40</v>
      </c>
      <c r="F19" s="10">
        <v>2</v>
      </c>
      <c r="G19" s="22">
        <f t="shared" si="0"/>
        <v>4200000</v>
      </c>
      <c r="H19" s="12"/>
      <c r="I19" s="12"/>
      <c r="J19" s="12"/>
      <c r="K19" s="12">
        <v>200000</v>
      </c>
      <c r="L19" s="12">
        <v>4000000</v>
      </c>
    </row>
    <row r="20" spans="1:12" ht="30" x14ac:dyDescent="0.25">
      <c r="A20" s="28">
        <v>15</v>
      </c>
      <c r="B20" s="8" t="s">
        <v>51</v>
      </c>
      <c r="C20" s="25" t="s">
        <v>97</v>
      </c>
      <c r="D20" s="13" t="s">
        <v>102</v>
      </c>
      <c r="E20" s="10" t="s">
        <v>40</v>
      </c>
      <c r="F20" s="10">
        <v>1</v>
      </c>
      <c r="G20" s="22">
        <f t="shared" si="0"/>
        <v>4200000</v>
      </c>
      <c r="H20" s="12"/>
      <c r="I20" s="12"/>
      <c r="J20" s="12"/>
      <c r="K20" s="12">
        <v>200000</v>
      </c>
      <c r="L20" s="12">
        <v>4000000</v>
      </c>
    </row>
    <row r="21" spans="1:12" ht="30" x14ac:dyDescent="0.25">
      <c r="A21" s="28">
        <v>16</v>
      </c>
      <c r="B21" s="8" t="s">
        <v>52</v>
      </c>
      <c r="C21" s="25" t="s">
        <v>95</v>
      </c>
      <c r="D21" s="13" t="s">
        <v>101</v>
      </c>
      <c r="E21" s="10" t="s">
        <v>39</v>
      </c>
      <c r="F21" s="10">
        <v>3</v>
      </c>
      <c r="G21" s="22">
        <f t="shared" si="0"/>
        <v>7050000</v>
      </c>
      <c r="H21" s="12"/>
      <c r="I21" s="12">
        <v>300000</v>
      </c>
      <c r="J21" s="12">
        <v>550000</v>
      </c>
      <c r="K21" s="12">
        <v>6200000</v>
      </c>
      <c r="L21" s="12"/>
    </row>
    <row r="22" spans="1:12" ht="30" x14ac:dyDescent="0.25">
      <c r="A22" s="28">
        <v>17</v>
      </c>
      <c r="B22" s="8" t="s">
        <v>53</v>
      </c>
      <c r="C22" s="25" t="s">
        <v>95</v>
      </c>
      <c r="D22" s="9" t="s">
        <v>32</v>
      </c>
      <c r="E22" s="10" t="s">
        <v>39</v>
      </c>
      <c r="F22" s="10">
        <v>2</v>
      </c>
      <c r="G22" s="22">
        <f t="shared" si="0"/>
        <v>440000</v>
      </c>
      <c r="H22" s="12"/>
      <c r="I22" s="12">
        <v>40000</v>
      </c>
      <c r="J22" s="12">
        <v>400000</v>
      </c>
      <c r="K22" s="12"/>
      <c r="L22" s="12"/>
    </row>
    <row r="23" spans="1:12" ht="30" x14ac:dyDescent="0.25">
      <c r="A23" s="28">
        <v>18</v>
      </c>
      <c r="B23" s="8" t="s">
        <v>54</v>
      </c>
      <c r="C23" s="25" t="s">
        <v>95</v>
      </c>
      <c r="D23" s="9" t="s">
        <v>32</v>
      </c>
      <c r="E23" s="10" t="s">
        <v>39</v>
      </c>
      <c r="F23" s="10">
        <v>2</v>
      </c>
      <c r="G23" s="22">
        <f t="shared" si="0"/>
        <v>440000</v>
      </c>
      <c r="H23" s="12"/>
      <c r="I23" s="12">
        <v>40000</v>
      </c>
      <c r="J23" s="12">
        <v>400000</v>
      </c>
      <c r="K23" s="12"/>
      <c r="L23" s="12"/>
    </row>
    <row r="24" spans="1:12" ht="30" x14ac:dyDescent="0.25">
      <c r="A24" s="28">
        <v>19</v>
      </c>
      <c r="B24" s="8" t="s">
        <v>55</v>
      </c>
      <c r="C24" s="25" t="s">
        <v>95</v>
      </c>
      <c r="D24" s="9" t="s">
        <v>32</v>
      </c>
      <c r="E24" s="10" t="s">
        <v>40</v>
      </c>
      <c r="F24" s="10">
        <v>0</v>
      </c>
      <c r="G24" s="22">
        <f t="shared" si="0"/>
        <v>1600000</v>
      </c>
      <c r="H24" s="12"/>
      <c r="I24" s="12">
        <v>100000</v>
      </c>
      <c r="J24" s="12">
        <v>1500000</v>
      </c>
      <c r="K24" s="12"/>
      <c r="L24" s="12"/>
    </row>
    <row r="25" spans="1:12" x14ac:dyDescent="0.25">
      <c r="A25" s="28">
        <v>20</v>
      </c>
      <c r="B25" s="14" t="s">
        <v>76</v>
      </c>
      <c r="C25" s="25" t="s">
        <v>95</v>
      </c>
      <c r="D25" s="15" t="s">
        <v>37</v>
      </c>
      <c r="E25" s="16" t="s">
        <v>39</v>
      </c>
      <c r="F25" s="16">
        <v>2</v>
      </c>
      <c r="G25" s="22">
        <f>SUM(H25:L25)</f>
        <v>2200000</v>
      </c>
      <c r="H25" s="12">
        <v>2200000</v>
      </c>
      <c r="I25" s="12"/>
      <c r="J25" s="12"/>
      <c r="K25" s="12"/>
      <c r="L25" s="12"/>
    </row>
    <row r="26" spans="1:12" x14ac:dyDescent="0.25">
      <c r="A26" s="28">
        <v>21</v>
      </c>
      <c r="B26" s="8" t="s">
        <v>77</v>
      </c>
      <c r="C26" s="25" t="s">
        <v>95</v>
      </c>
      <c r="D26" s="9" t="s">
        <v>37</v>
      </c>
      <c r="E26" s="10" t="s">
        <v>39</v>
      </c>
      <c r="F26" s="10">
        <v>3</v>
      </c>
      <c r="G26" s="22">
        <f>SUM(H26:L26)</f>
        <v>2700000</v>
      </c>
      <c r="H26" s="12"/>
      <c r="I26" s="12">
        <f>1500000+1200000</f>
        <v>2700000</v>
      </c>
      <c r="J26" s="12"/>
      <c r="K26" s="12"/>
      <c r="L26" s="12"/>
    </row>
    <row r="27" spans="1:12" x14ac:dyDescent="0.25">
      <c r="A27" s="28">
        <v>22</v>
      </c>
      <c r="B27" s="8" t="s">
        <v>78</v>
      </c>
      <c r="C27" s="25" t="s">
        <v>95</v>
      </c>
      <c r="D27" s="9" t="s">
        <v>37</v>
      </c>
      <c r="E27" s="10" t="s">
        <v>40</v>
      </c>
      <c r="F27" s="10">
        <v>2</v>
      </c>
      <c r="G27" s="22">
        <f>SUM(H27:L27)</f>
        <v>1200000</v>
      </c>
      <c r="H27" s="12"/>
      <c r="I27" s="12">
        <v>600000</v>
      </c>
      <c r="J27" s="12">
        <v>600000</v>
      </c>
      <c r="K27" s="12"/>
      <c r="L27" s="12"/>
    </row>
    <row r="28" spans="1:12" x14ac:dyDescent="0.25">
      <c r="A28" s="28">
        <v>23</v>
      </c>
      <c r="B28" s="8" t="s">
        <v>79</v>
      </c>
      <c r="C28" s="25" t="s">
        <v>95</v>
      </c>
      <c r="D28" s="9" t="s">
        <v>37</v>
      </c>
      <c r="E28" s="10" t="s">
        <v>40</v>
      </c>
      <c r="F28" s="10">
        <v>1</v>
      </c>
      <c r="G28" s="22">
        <f>SUM(H28:L28)</f>
        <v>250000</v>
      </c>
      <c r="H28" s="12"/>
      <c r="I28" s="12">
        <v>250000</v>
      </c>
      <c r="J28" s="12"/>
      <c r="K28" s="12"/>
      <c r="L28" s="12"/>
    </row>
    <row r="29" spans="1:12" x14ac:dyDescent="0.25">
      <c r="A29" s="28">
        <v>24</v>
      </c>
      <c r="B29" s="8" t="s">
        <v>80</v>
      </c>
      <c r="C29" s="25" t="s">
        <v>95</v>
      </c>
      <c r="D29" s="9" t="s">
        <v>37</v>
      </c>
      <c r="E29" s="10" t="s">
        <v>39</v>
      </c>
      <c r="F29" s="10">
        <v>5</v>
      </c>
      <c r="G29" s="22">
        <f>SUM(H29:L29)</f>
        <v>400000</v>
      </c>
      <c r="H29" s="12"/>
      <c r="I29" s="12">
        <v>200000</v>
      </c>
      <c r="J29" s="12">
        <v>200000</v>
      </c>
      <c r="K29" s="12"/>
      <c r="L29" s="12"/>
    </row>
    <row r="30" spans="1:12" x14ac:dyDescent="0.25">
      <c r="A30" s="28">
        <v>25</v>
      </c>
      <c r="B30" s="8" t="s">
        <v>17</v>
      </c>
      <c r="C30" s="25" t="s">
        <v>95</v>
      </c>
      <c r="D30" s="9" t="s">
        <v>32</v>
      </c>
      <c r="E30" s="10" t="s">
        <v>39</v>
      </c>
      <c r="F30" s="10">
        <v>1</v>
      </c>
      <c r="G30" s="22">
        <f t="shared" si="0"/>
        <v>400000</v>
      </c>
      <c r="H30" s="12"/>
      <c r="I30" s="12">
        <v>200000</v>
      </c>
      <c r="J30" s="12">
        <v>200000</v>
      </c>
      <c r="K30" s="12"/>
      <c r="L30" s="12"/>
    </row>
    <row r="31" spans="1:12" x14ac:dyDescent="0.25">
      <c r="A31" s="28">
        <v>26</v>
      </c>
      <c r="B31" s="8" t="s">
        <v>56</v>
      </c>
      <c r="C31" s="25" t="s">
        <v>95</v>
      </c>
      <c r="D31" s="13" t="s">
        <v>102</v>
      </c>
      <c r="E31" s="10" t="s">
        <v>40</v>
      </c>
      <c r="F31" s="10">
        <v>3</v>
      </c>
      <c r="G31" s="22">
        <f t="shared" si="0"/>
        <v>6500000</v>
      </c>
      <c r="H31" s="12"/>
      <c r="I31" s="12"/>
      <c r="J31" s="12"/>
      <c r="K31" s="12">
        <v>500000</v>
      </c>
      <c r="L31" s="12">
        <v>6000000</v>
      </c>
    </row>
    <row r="32" spans="1:12" x14ac:dyDescent="0.25">
      <c r="A32" s="28">
        <v>27</v>
      </c>
      <c r="B32" s="8" t="s">
        <v>57</v>
      </c>
      <c r="C32" s="25" t="s">
        <v>95</v>
      </c>
      <c r="D32" s="9" t="s">
        <v>32</v>
      </c>
      <c r="E32" s="10" t="s">
        <v>40</v>
      </c>
      <c r="F32" s="10">
        <v>1</v>
      </c>
      <c r="G32" s="22">
        <f t="shared" si="0"/>
        <v>2200000</v>
      </c>
      <c r="H32" s="12"/>
      <c r="I32" s="12">
        <v>200000</v>
      </c>
      <c r="J32" s="12">
        <v>2000000</v>
      </c>
      <c r="K32" s="12"/>
      <c r="L32" s="12"/>
    </row>
    <row r="33" spans="1:12" x14ac:dyDescent="0.25">
      <c r="A33" s="28">
        <v>28</v>
      </c>
      <c r="B33" s="14" t="s">
        <v>18</v>
      </c>
      <c r="C33" s="25" t="s">
        <v>95</v>
      </c>
      <c r="D33" s="15" t="s">
        <v>35</v>
      </c>
      <c r="E33" s="16" t="s">
        <v>39</v>
      </c>
      <c r="F33" s="16">
        <v>2</v>
      </c>
      <c r="G33" s="22">
        <f t="shared" si="0"/>
        <v>778000</v>
      </c>
      <c r="H33" s="12">
        <v>90000</v>
      </c>
      <c r="I33" s="12">
        <f>778000-H33</f>
        <v>688000</v>
      </c>
      <c r="J33" s="12"/>
      <c r="K33" s="12"/>
      <c r="L33" s="12"/>
    </row>
    <row r="34" spans="1:12" x14ac:dyDescent="0.25">
      <c r="A34" s="28">
        <v>29</v>
      </c>
      <c r="B34" s="8" t="s">
        <v>19</v>
      </c>
      <c r="C34" s="25" t="s">
        <v>95</v>
      </c>
      <c r="D34" s="13" t="s">
        <v>102</v>
      </c>
      <c r="E34" s="10" t="s">
        <v>39</v>
      </c>
      <c r="F34" s="10">
        <v>0</v>
      </c>
      <c r="G34" s="22">
        <f t="shared" si="0"/>
        <v>6000000</v>
      </c>
      <c r="H34" s="12"/>
      <c r="I34" s="12">
        <v>500000</v>
      </c>
      <c r="J34" s="12">
        <v>5500000</v>
      </c>
      <c r="K34" s="12"/>
      <c r="L34" s="12"/>
    </row>
    <row r="35" spans="1:12" x14ac:dyDescent="0.25">
      <c r="A35" s="28">
        <v>30</v>
      </c>
      <c r="B35" s="8" t="s">
        <v>58</v>
      </c>
      <c r="C35" s="25" t="s">
        <v>105</v>
      </c>
      <c r="D35" s="9" t="s">
        <v>32</v>
      </c>
      <c r="E35" s="10" t="s">
        <v>66</v>
      </c>
      <c r="F35" s="10">
        <v>0</v>
      </c>
      <c r="G35" s="22">
        <f t="shared" si="0"/>
        <v>2200000</v>
      </c>
      <c r="H35" s="12"/>
      <c r="I35" s="12"/>
      <c r="J35" s="12">
        <v>200000</v>
      </c>
      <c r="K35" s="12">
        <v>1000000</v>
      </c>
      <c r="L35" s="11">
        <v>1000000</v>
      </c>
    </row>
    <row r="36" spans="1:12" x14ac:dyDescent="0.25">
      <c r="A36" s="28">
        <v>31</v>
      </c>
      <c r="B36" s="8" t="s">
        <v>59</v>
      </c>
      <c r="C36" s="25" t="s">
        <v>105</v>
      </c>
      <c r="D36" s="13" t="s">
        <v>102</v>
      </c>
      <c r="E36" s="10" t="s">
        <v>40</v>
      </c>
      <c r="F36" s="10">
        <v>0</v>
      </c>
      <c r="G36" s="22">
        <f t="shared" si="0"/>
        <v>3100000</v>
      </c>
      <c r="H36" s="12"/>
      <c r="I36" s="12">
        <v>100000</v>
      </c>
      <c r="J36" s="12">
        <v>3000000</v>
      </c>
      <c r="K36" s="12"/>
      <c r="L36" s="12"/>
    </row>
    <row r="37" spans="1:12" x14ac:dyDescent="0.25">
      <c r="A37" s="28">
        <v>32</v>
      </c>
      <c r="B37" s="8" t="s">
        <v>60</v>
      </c>
      <c r="C37" s="25" t="s">
        <v>105</v>
      </c>
      <c r="D37" s="9" t="s">
        <v>35</v>
      </c>
      <c r="E37" s="10" t="s">
        <v>40</v>
      </c>
      <c r="F37" s="10">
        <v>0</v>
      </c>
      <c r="G37" s="22">
        <f t="shared" si="0"/>
        <v>150000</v>
      </c>
      <c r="H37" s="12"/>
      <c r="I37" s="12">
        <v>150000</v>
      </c>
      <c r="J37" s="12"/>
      <c r="K37" s="12"/>
      <c r="L37" s="12"/>
    </row>
    <row r="38" spans="1:12" x14ac:dyDescent="0.25">
      <c r="A38" s="28">
        <v>33</v>
      </c>
      <c r="B38" s="14" t="s">
        <v>20</v>
      </c>
      <c r="C38" s="25" t="s">
        <v>105</v>
      </c>
      <c r="D38" s="13" t="s">
        <v>102</v>
      </c>
      <c r="E38" s="16" t="s">
        <v>39</v>
      </c>
      <c r="F38" s="16">
        <v>3</v>
      </c>
      <c r="G38" s="22">
        <f t="shared" si="0"/>
        <v>1250000</v>
      </c>
      <c r="H38" s="12">
        <v>50000</v>
      </c>
      <c r="I38" s="12">
        <v>700000</v>
      </c>
      <c r="J38" s="12"/>
      <c r="K38" s="12">
        <v>500000</v>
      </c>
      <c r="L38" s="12"/>
    </row>
    <row r="39" spans="1:12" x14ac:dyDescent="0.25">
      <c r="A39" s="28">
        <v>34</v>
      </c>
      <c r="B39" s="8" t="s">
        <v>21</v>
      </c>
      <c r="C39" s="25" t="s">
        <v>105</v>
      </c>
      <c r="D39" s="9" t="s">
        <v>32</v>
      </c>
      <c r="E39" s="10" t="s">
        <v>39</v>
      </c>
      <c r="F39" s="10">
        <v>2</v>
      </c>
      <c r="G39" s="22">
        <f t="shared" si="0"/>
        <v>100000</v>
      </c>
      <c r="H39" s="12">
        <v>100000</v>
      </c>
      <c r="I39" s="12"/>
      <c r="J39" s="12"/>
      <c r="K39" s="12"/>
      <c r="L39" s="12"/>
    </row>
    <row r="40" spans="1:12" x14ac:dyDescent="0.25">
      <c r="A40" s="28">
        <v>35</v>
      </c>
      <c r="B40" s="8" t="s">
        <v>61</v>
      </c>
      <c r="C40" s="25" t="s">
        <v>105</v>
      </c>
      <c r="D40" s="9" t="s">
        <v>34</v>
      </c>
      <c r="E40" s="10" t="s">
        <v>66</v>
      </c>
      <c r="F40" s="10">
        <v>0</v>
      </c>
      <c r="G40" s="22">
        <f t="shared" si="0"/>
        <v>2000000</v>
      </c>
      <c r="H40" s="12"/>
      <c r="I40" s="12"/>
      <c r="J40" s="12">
        <v>1000000</v>
      </c>
      <c r="K40" s="12"/>
      <c r="L40" s="12">
        <v>1000000</v>
      </c>
    </row>
    <row r="41" spans="1:12" x14ac:dyDescent="0.25">
      <c r="A41" s="28">
        <v>36</v>
      </c>
      <c r="B41" s="8" t="s">
        <v>62</v>
      </c>
      <c r="C41" s="25" t="s">
        <v>105</v>
      </c>
      <c r="D41" s="9" t="s">
        <v>35</v>
      </c>
      <c r="E41" s="10" t="s">
        <v>39</v>
      </c>
      <c r="F41" s="10">
        <v>4</v>
      </c>
      <c r="G41" s="22">
        <f t="shared" si="0"/>
        <v>300000</v>
      </c>
      <c r="H41" s="12"/>
      <c r="I41" s="12">
        <v>300000</v>
      </c>
      <c r="J41" s="12"/>
      <c r="K41" s="12"/>
      <c r="L41" s="12"/>
    </row>
    <row r="42" spans="1:12" x14ac:dyDescent="0.25">
      <c r="A42" s="28">
        <v>37</v>
      </c>
      <c r="B42" s="8" t="s">
        <v>63</v>
      </c>
      <c r="C42" s="25" t="s">
        <v>105</v>
      </c>
      <c r="D42" s="9" t="s">
        <v>34</v>
      </c>
      <c r="E42" s="10" t="s">
        <v>40</v>
      </c>
      <c r="F42" s="10">
        <v>0</v>
      </c>
      <c r="G42" s="22">
        <f t="shared" ref="G42:G69" si="1">SUM(H42:L42)</f>
        <v>1500000</v>
      </c>
      <c r="H42" s="12"/>
      <c r="I42" s="12"/>
      <c r="J42" s="12"/>
      <c r="K42" s="12"/>
      <c r="L42" s="12">
        <v>1500000</v>
      </c>
    </row>
    <row r="43" spans="1:12" x14ac:dyDescent="0.25">
      <c r="A43" s="28">
        <v>38</v>
      </c>
      <c r="B43" s="8" t="s">
        <v>67</v>
      </c>
      <c r="C43" s="25" t="s">
        <v>105</v>
      </c>
      <c r="D43" s="9" t="s">
        <v>32</v>
      </c>
      <c r="E43" s="10" t="s">
        <v>40</v>
      </c>
      <c r="F43" s="10">
        <v>0</v>
      </c>
      <c r="G43" s="22">
        <f t="shared" si="1"/>
        <v>420000</v>
      </c>
      <c r="H43" s="12"/>
      <c r="I43" s="12"/>
      <c r="J43" s="12">
        <v>20000</v>
      </c>
      <c r="K43" s="12">
        <v>400000</v>
      </c>
      <c r="L43" s="12"/>
    </row>
    <row r="44" spans="1:12" x14ac:dyDescent="0.25">
      <c r="A44" s="28">
        <v>39</v>
      </c>
      <c r="B44" s="14" t="s">
        <v>22</v>
      </c>
      <c r="C44" s="25" t="s">
        <v>105</v>
      </c>
      <c r="D44" s="15" t="s">
        <v>35</v>
      </c>
      <c r="E44" s="16" t="s">
        <v>39</v>
      </c>
      <c r="F44" s="16">
        <v>1</v>
      </c>
      <c r="G44" s="22">
        <f t="shared" si="1"/>
        <v>2100000</v>
      </c>
      <c r="H44" s="12"/>
      <c r="I44" s="12">
        <v>1500000</v>
      </c>
      <c r="J44" s="12">
        <v>600000</v>
      </c>
      <c r="K44" s="12"/>
      <c r="L44" s="12"/>
    </row>
    <row r="45" spans="1:12" x14ac:dyDescent="0.25">
      <c r="A45" s="28">
        <v>40</v>
      </c>
      <c r="B45" s="14" t="s">
        <v>64</v>
      </c>
      <c r="C45" s="25" t="s">
        <v>105</v>
      </c>
      <c r="D45" s="15" t="s">
        <v>32</v>
      </c>
      <c r="E45" s="16" t="s">
        <v>39</v>
      </c>
      <c r="F45" s="16">
        <v>0</v>
      </c>
      <c r="G45" s="22">
        <f t="shared" si="1"/>
        <v>6500000</v>
      </c>
      <c r="H45" s="12"/>
      <c r="I45" s="12">
        <v>500000</v>
      </c>
      <c r="J45" s="12">
        <v>6000000</v>
      </c>
      <c r="K45" s="12"/>
      <c r="L45" s="12"/>
    </row>
    <row r="46" spans="1:12" x14ac:dyDescent="0.25">
      <c r="A46" s="28">
        <v>41</v>
      </c>
      <c r="B46" s="14" t="s">
        <v>65</v>
      </c>
      <c r="C46" s="25" t="s">
        <v>105</v>
      </c>
      <c r="D46" s="15" t="s">
        <v>35</v>
      </c>
      <c r="E46" s="16" t="s">
        <v>39</v>
      </c>
      <c r="F46" s="16">
        <v>0</v>
      </c>
      <c r="G46" s="22">
        <f t="shared" si="1"/>
        <v>6000000</v>
      </c>
      <c r="H46" s="12"/>
      <c r="I46" s="12"/>
      <c r="J46" s="12">
        <v>3000000</v>
      </c>
      <c r="K46" s="12">
        <v>3000000</v>
      </c>
      <c r="L46" s="12"/>
    </row>
    <row r="47" spans="1:12" x14ac:dyDescent="0.25">
      <c r="A47" s="28">
        <v>42</v>
      </c>
      <c r="B47" s="14" t="s">
        <v>81</v>
      </c>
      <c r="C47" s="25" t="s">
        <v>105</v>
      </c>
      <c r="D47" s="15" t="s">
        <v>35</v>
      </c>
      <c r="E47" s="16" t="s">
        <v>39</v>
      </c>
      <c r="F47" s="16">
        <v>1</v>
      </c>
      <c r="G47" s="22">
        <f>SUM(H47:L47)</f>
        <v>18798000</v>
      </c>
      <c r="H47" s="12">
        <v>3000000</v>
      </c>
      <c r="I47" s="12">
        <v>675000</v>
      </c>
      <c r="J47" s="12">
        <v>1198000</v>
      </c>
      <c r="K47" s="12">
        <v>750000</v>
      </c>
      <c r="L47" s="12">
        <v>13175000</v>
      </c>
    </row>
    <row r="48" spans="1:12" x14ac:dyDescent="0.25">
      <c r="A48" s="28">
        <v>43</v>
      </c>
      <c r="B48" s="14" t="s">
        <v>68</v>
      </c>
      <c r="C48" s="25" t="s">
        <v>95</v>
      </c>
      <c r="D48" s="15" t="s">
        <v>32</v>
      </c>
      <c r="E48" s="16" t="s">
        <v>40</v>
      </c>
      <c r="F48" s="16">
        <v>0</v>
      </c>
      <c r="G48" s="22">
        <f t="shared" si="1"/>
        <v>200000</v>
      </c>
      <c r="H48" s="12"/>
      <c r="I48" s="12"/>
      <c r="J48" s="12"/>
      <c r="K48" s="12">
        <v>200000</v>
      </c>
      <c r="L48" s="12"/>
    </row>
    <row r="49" spans="1:12" x14ac:dyDescent="0.25">
      <c r="A49" s="28">
        <v>44</v>
      </c>
      <c r="B49" s="14" t="s">
        <v>69</v>
      </c>
      <c r="C49" s="25" t="s">
        <v>95</v>
      </c>
      <c r="D49" s="13" t="s">
        <v>102</v>
      </c>
      <c r="E49" s="16" t="s">
        <v>39</v>
      </c>
      <c r="F49" s="16">
        <v>0</v>
      </c>
      <c r="G49" s="22">
        <f t="shared" si="1"/>
        <v>1430000</v>
      </c>
      <c r="H49" s="12"/>
      <c r="I49" s="12"/>
      <c r="J49" s="12">
        <v>130000</v>
      </c>
      <c r="K49" s="12">
        <v>1300000</v>
      </c>
      <c r="L49" s="12"/>
    </row>
    <row r="50" spans="1:12" x14ac:dyDescent="0.25">
      <c r="A50" s="28">
        <v>45</v>
      </c>
      <c r="B50" s="8" t="s">
        <v>23</v>
      </c>
      <c r="C50" s="25" t="s">
        <v>95</v>
      </c>
      <c r="D50" s="9" t="s">
        <v>35</v>
      </c>
      <c r="E50" s="10" t="s">
        <v>39</v>
      </c>
      <c r="F50" s="10">
        <v>2</v>
      </c>
      <c r="G50" s="22">
        <f t="shared" si="1"/>
        <v>140000</v>
      </c>
      <c r="H50" s="12"/>
      <c r="I50" s="12">
        <v>140000</v>
      </c>
      <c r="J50" s="12"/>
      <c r="K50" s="12"/>
      <c r="L50" s="12"/>
    </row>
    <row r="51" spans="1:12" x14ac:dyDescent="0.25">
      <c r="A51" s="28">
        <v>46</v>
      </c>
      <c r="B51" s="14" t="s">
        <v>24</v>
      </c>
      <c r="C51" s="25" t="s">
        <v>95</v>
      </c>
      <c r="D51" s="13" t="s">
        <v>102</v>
      </c>
      <c r="E51" s="16" t="s">
        <v>39</v>
      </c>
      <c r="F51" s="16">
        <v>3</v>
      </c>
      <c r="G51" s="22">
        <f t="shared" si="1"/>
        <v>8120000</v>
      </c>
      <c r="H51" s="12"/>
      <c r="I51" s="12">
        <v>120000</v>
      </c>
      <c r="J51" s="12">
        <v>8000000</v>
      </c>
      <c r="K51" s="12"/>
      <c r="L51" s="12"/>
    </row>
    <row r="52" spans="1:12" x14ac:dyDescent="0.25">
      <c r="A52" s="28">
        <v>47</v>
      </c>
      <c r="B52" s="14" t="s">
        <v>70</v>
      </c>
      <c r="C52" s="25" t="s">
        <v>95</v>
      </c>
      <c r="D52" s="13" t="s">
        <v>102</v>
      </c>
      <c r="E52" s="16" t="s">
        <v>40</v>
      </c>
      <c r="F52" s="16">
        <v>0</v>
      </c>
      <c r="G52" s="22">
        <f t="shared" si="1"/>
        <v>1050000</v>
      </c>
      <c r="H52" s="12"/>
      <c r="I52" s="12"/>
      <c r="J52" s="12">
        <v>50000</v>
      </c>
      <c r="K52" s="12">
        <v>1000000</v>
      </c>
      <c r="L52" s="12"/>
    </row>
    <row r="53" spans="1:12" x14ac:dyDescent="0.25">
      <c r="A53" s="28">
        <v>48</v>
      </c>
      <c r="B53" s="14" t="s">
        <v>71</v>
      </c>
      <c r="C53" s="25" t="s">
        <v>95</v>
      </c>
      <c r="D53" s="13" t="s">
        <v>102</v>
      </c>
      <c r="E53" s="16" t="s">
        <v>40</v>
      </c>
      <c r="F53" s="16">
        <v>0</v>
      </c>
      <c r="G53" s="22">
        <f t="shared" si="1"/>
        <v>17500000</v>
      </c>
      <c r="H53" s="12"/>
      <c r="I53" s="12"/>
      <c r="J53" s="12"/>
      <c r="K53" s="12">
        <v>1500000</v>
      </c>
      <c r="L53" s="12">
        <v>16000000</v>
      </c>
    </row>
    <row r="54" spans="1:12" x14ac:dyDescent="0.25">
      <c r="A54" s="28">
        <v>49</v>
      </c>
      <c r="B54" s="14" t="s">
        <v>30</v>
      </c>
      <c r="C54" s="25" t="s">
        <v>95</v>
      </c>
      <c r="D54" s="15" t="s">
        <v>35</v>
      </c>
      <c r="E54" s="16" t="s">
        <v>39</v>
      </c>
      <c r="F54" s="16">
        <v>1</v>
      </c>
      <c r="G54" s="22">
        <f>SUM(H54:L54)</f>
        <v>200000</v>
      </c>
      <c r="H54" s="12">
        <v>200000</v>
      </c>
      <c r="I54" s="12"/>
      <c r="J54" s="12"/>
      <c r="K54" s="12"/>
      <c r="L54" s="12"/>
    </row>
    <row r="55" spans="1:12" x14ac:dyDescent="0.25">
      <c r="A55" s="28">
        <v>50</v>
      </c>
      <c r="B55" s="14" t="s">
        <v>26</v>
      </c>
      <c r="C55" s="25" t="s">
        <v>99</v>
      </c>
      <c r="D55" s="13" t="s">
        <v>102</v>
      </c>
      <c r="E55" s="16" t="s">
        <v>39</v>
      </c>
      <c r="F55" s="16">
        <v>2</v>
      </c>
      <c r="G55" s="22">
        <f t="shared" si="1"/>
        <v>550000</v>
      </c>
      <c r="H55" s="12"/>
      <c r="I55" s="12">
        <v>50000</v>
      </c>
      <c r="J55" s="12">
        <v>500000</v>
      </c>
      <c r="K55" s="12"/>
      <c r="L55" s="12"/>
    </row>
    <row r="56" spans="1:12" ht="30" x14ac:dyDescent="0.25">
      <c r="A56" s="28">
        <v>51</v>
      </c>
      <c r="B56" s="14" t="s">
        <v>73</v>
      </c>
      <c r="C56" s="25" t="s">
        <v>99</v>
      </c>
      <c r="D56" s="15" t="s">
        <v>32</v>
      </c>
      <c r="E56" s="16" t="s">
        <v>40</v>
      </c>
      <c r="F56" s="16">
        <v>1</v>
      </c>
      <c r="G56" s="22">
        <f t="shared" si="1"/>
        <v>400000</v>
      </c>
      <c r="H56" s="12"/>
      <c r="I56" s="12">
        <v>400000</v>
      </c>
      <c r="J56" s="12"/>
      <c r="K56" s="12"/>
      <c r="L56" s="12"/>
    </row>
    <row r="57" spans="1:12" x14ac:dyDescent="0.25">
      <c r="A57" s="28">
        <v>52</v>
      </c>
      <c r="B57" s="8" t="s">
        <v>27</v>
      </c>
      <c r="C57" s="25" t="s">
        <v>99</v>
      </c>
      <c r="D57" s="9" t="s">
        <v>36</v>
      </c>
      <c r="E57" s="10" t="s">
        <v>39</v>
      </c>
      <c r="F57" s="10">
        <v>1</v>
      </c>
      <c r="G57" s="22">
        <f t="shared" si="1"/>
        <v>990000</v>
      </c>
      <c r="H57" s="12"/>
      <c r="I57" s="12">
        <v>90000</v>
      </c>
      <c r="J57" s="12">
        <v>300000</v>
      </c>
      <c r="K57" s="12">
        <v>300000</v>
      </c>
      <c r="L57" s="12">
        <v>300000</v>
      </c>
    </row>
    <row r="58" spans="1:12" x14ac:dyDescent="0.25">
      <c r="A58" s="28">
        <v>53</v>
      </c>
      <c r="B58" s="14" t="s">
        <v>28</v>
      </c>
      <c r="C58" s="25" t="s">
        <v>105</v>
      </c>
      <c r="D58" s="13" t="s">
        <v>102</v>
      </c>
      <c r="E58" s="16" t="s">
        <v>39</v>
      </c>
      <c r="F58" s="16">
        <v>2</v>
      </c>
      <c r="G58" s="22">
        <f t="shared" si="1"/>
        <v>980000</v>
      </c>
      <c r="H58" s="12"/>
      <c r="I58" s="12">
        <v>80000</v>
      </c>
      <c r="J58" s="12">
        <v>900000</v>
      </c>
      <c r="K58" s="12"/>
      <c r="L58" s="12"/>
    </row>
    <row r="59" spans="1:12" x14ac:dyDescent="0.25">
      <c r="A59" s="28">
        <v>54</v>
      </c>
      <c r="B59" s="14" t="s">
        <v>74</v>
      </c>
      <c r="C59" s="25" t="s">
        <v>105</v>
      </c>
      <c r="D59" s="15" t="s">
        <v>35</v>
      </c>
      <c r="E59" s="16" t="s">
        <v>39</v>
      </c>
      <c r="F59" s="16">
        <v>2</v>
      </c>
      <c r="G59" s="22">
        <f t="shared" si="1"/>
        <v>375000</v>
      </c>
      <c r="H59" s="12"/>
      <c r="I59" s="12">
        <v>75000</v>
      </c>
      <c r="J59" s="12">
        <v>300000</v>
      </c>
      <c r="K59" s="12"/>
      <c r="L59" s="12"/>
    </row>
    <row r="60" spans="1:12" x14ac:dyDescent="0.25">
      <c r="A60" s="28">
        <v>55</v>
      </c>
      <c r="B60" s="14" t="s">
        <v>75</v>
      </c>
      <c r="C60" s="25" t="s">
        <v>99</v>
      </c>
      <c r="D60" s="13" t="s">
        <v>102</v>
      </c>
      <c r="E60" s="16" t="s">
        <v>40</v>
      </c>
      <c r="F60" s="16">
        <v>0</v>
      </c>
      <c r="G60" s="22">
        <f t="shared" si="1"/>
        <v>130000</v>
      </c>
      <c r="H60" s="12"/>
      <c r="I60" s="12">
        <v>130000</v>
      </c>
      <c r="J60" s="12"/>
      <c r="K60" s="12"/>
      <c r="L60" s="12"/>
    </row>
    <row r="61" spans="1:12" ht="30" x14ac:dyDescent="0.25">
      <c r="A61" s="28">
        <v>56</v>
      </c>
      <c r="B61" s="8" t="s">
        <v>29</v>
      </c>
      <c r="C61" s="25" t="s">
        <v>99</v>
      </c>
      <c r="D61" s="13" t="s">
        <v>102</v>
      </c>
      <c r="E61" s="10" t="s">
        <v>40</v>
      </c>
      <c r="F61" s="10">
        <v>2</v>
      </c>
      <c r="G61" s="22">
        <f t="shared" si="1"/>
        <v>950000</v>
      </c>
      <c r="H61" s="12"/>
      <c r="I61" s="12">
        <v>50000</v>
      </c>
      <c r="J61" s="12">
        <v>900000</v>
      </c>
      <c r="K61" s="12"/>
      <c r="L61" s="12"/>
    </row>
    <row r="62" spans="1:12" x14ac:dyDescent="0.25">
      <c r="A62" s="28">
        <v>57</v>
      </c>
      <c r="B62" s="14" t="s">
        <v>72</v>
      </c>
      <c r="C62" s="25" t="s">
        <v>98</v>
      </c>
      <c r="D62" s="15" t="s">
        <v>35</v>
      </c>
      <c r="E62" s="16" t="s">
        <v>40</v>
      </c>
      <c r="F62" s="16">
        <v>0</v>
      </c>
      <c r="G62" s="22">
        <f>SUM(H62:L62)</f>
        <v>1000000</v>
      </c>
      <c r="H62" s="12"/>
      <c r="I62" s="12">
        <v>1000000</v>
      </c>
      <c r="J62" s="12"/>
      <c r="K62" s="12"/>
      <c r="L62" s="12"/>
    </row>
    <row r="63" spans="1:12" x14ac:dyDescent="0.25">
      <c r="A63" s="28">
        <v>58</v>
      </c>
      <c r="B63" s="8" t="s">
        <v>25</v>
      </c>
      <c r="C63" s="25" t="s">
        <v>98</v>
      </c>
      <c r="D63" s="9" t="s">
        <v>34</v>
      </c>
      <c r="E63" s="10" t="s">
        <v>39</v>
      </c>
      <c r="F63" s="10">
        <v>1</v>
      </c>
      <c r="G63" s="22">
        <f>SUM(H63:L63)</f>
        <v>60500000</v>
      </c>
      <c r="H63" s="12">
        <v>500000</v>
      </c>
      <c r="I63" s="12">
        <v>60000000</v>
      </c>
      <c r="J63" s="12"/>
      <c r="K63" s="12"/>
      <c r="L63" s="12"/>
    </row>
    <row r="64" spans="1:12" ht="30" x14ac:dyDescent="0.25">
      <c r="A64" s="28">
        <v>59</v>
      </c>
      <c r="B64" s="14" t="s">
        <v>16</v>
      </c>
      <c r="C64" s="25" t="s">
        <v>98</v>
      </c>
      <c r="D64" s="13" t="s">
        <v>102</v>
      </c>
      <c r="E64" s="16" t="s">
        <v>39</v>
      </c>
      <c r="F64" s="16">
        <v>0</v>
      </c>
      <c r="G64" s="22">
        <f>SUM(H64:L64)</f>
        <v>2350000</v>
      </c>
      <c r="H64" s="12"/>
      <c r="I64" s="12">
        <v>50000</v>
      </c>
      <c r="J64" s="12">
        <v>2300000</v>
      </c>
      <c r="K64" s="12"/>
      <c r="L64" s="12"/>
    </row>
    <row r="65" spans="1:12" x14ac:dyDescent="0.25">
      <c r="A65" s="28">
        <v>60</v>
      </c>
      <c r="B65" s="14" t="s">
        <v>82</v>
      </c>
      <c r="C65" s="25" t="s">
        <v>98</v>
      </c>
      <c r="D65" s="15" t="s">
        <v>35</v>
      </c>
      <c r="E65" s="16" t="s">
        <v>39</v>
      </c>
      <c r="F65" s="16">
        <v>1</v>
      </c>
      <c r="G65" s="22">
        <f t="shared" si="1"/>
        <v>1625000</v>
      </c>
      <c r="H65" s="12">
        <v>1625000</v>
      </c>
      <c r="I65" s="12"/>
      <c r="J65" s="12"/>
      <c r="K65" s="12"/>
      <c r="L65" s="12"/>
    </row>
    <row r="66" spans="1:12" x14ac:dyDescent="0.25">
      <c r="A66" s="28">
        <v>61</v>
      </c>
      <c r="B66" s="8" t="s">
        <v>83</v>
      </c>
      <c r="C66" s="25" t="s">
        <v>98</v>
      </c>
      <c r="D66" s="13" t="s">
        <v>102</v>
      </c>
      <c r="E66" s="10" t="s">
        <v>39</v>
      </c>
      <c r="F66" s="10">
        <v>3</v>
      </c>
      <c r="G66" s="22">
        <f t="shared" si="1"/>
        <v>1460000</v>
      </c>
      <c r="H66" s="12">
        <v>1460000</v>
      </c>
      <c r="I66" s="12"/>
      <c r="J66" s="12"/>
      <c r="K66" s="12"/>
      <c r="L66" s="12"/>
    </row>
    <row r="67" spans="1:12" x14ac:dyDescent="0.25">
      <c r="A67" s="28">
        <v>62</v>
      </c>
      <c r="B67" s="8" t="s">
        <v>106</v>
      </c>
      <c r="C67" s="25" t="s">
        <v>98</v>
      </c>
      <c r="D67" s="13" t="s">
        <v>35</v>
      </c>
      <c r="E67" s="10" t="s">
        <v>40</v>
      </c>
      <c r="F67" s="10">
        <v>0</v>
      </c>
      <c r="G67" s="22">
        <f t="shared" si="1"/>
        <v>4000000</v>
      </c>
      <c r="H67" s="12"/>
      <c r="I67" s="12">
        <v>4000000</v>
      </c>
      <c r="J67" s="12"/>
      <c r="K67" s="12"/>
      <c r="L67" s="12"/>
    </row>
    <row r="68" spans="1:12" x14ac:dyDescent="0.25">
      <c r="A68" s="28">
        <v>63</v>
      </c>
      <c r="B68" s="14" t="s">
        <v>84</v>
      </c>
      <c r="C68" s="25" t="s">
        <v>98</v>
      </c>
      <c r="D68" s="13" t="s">
        <v>102</v>
      </c>
      <c r="E68" s="16" t="s">
        <v>39</v>
      </c>
      <c r="F68" s="16">
        <v>4</v>
      </c>
      <c r="G68" s="22">
        <f t="shared" si="1"/>
        <v>15295000</v>
      </c>
      <c r="H68" s="12"/>
      <c r="I68" s="12">
        <v>495000</v>
      </c>
      <c r="J68" s="12">
        <v>3300000</v>
      </c>
      <c r="K68" s="12">
        <v>11500000</v>
      </c>
      <c r="L68" s="12"/>
    </row>
    <row r="69" spans="1:12" ht="30" x14ac:dyDescent="0.25">
      <c r="A69" s="28">
        <v>64</v>
      </c>
      <c r="B69" s="8" t="s">
        <v>93</v>
      </c>
      <c r="C69" s="25" t="s">
        <v>98</v>
      </c>
      <c r="D69" s="13" t="s">
        <v>102</v>
      </c>
      <c r="E69" s="10" t="s">
        <v>39</v>
      </c>
      <c r="F69" s="10">
        <v>0</v>
      </c>
      <c r="G69" s="22">
        <f t="shared" si="1"/>
        <v>9065000</v>
      </c>
      <c r="H69" s="12">
        <v>165000</v>
      </c>
      <c r="I69" s="12">
        <v>8900000</v>
      </c>
      <c r="J69" s="12"/>
      <c r="K69" s="12"/>
      <c r="L69" s="12"/>
    </row>
    <row r="70" spans="1:12" ht="30" x14ac:dyDescent="0.25">
      <c r="A70" s="28">
        <v>65</v>
      </c>
      <c r="B70" s="14" t="s">
        <v>85</v>
      </c>
      <c r="C70" s="25" t="s">
        <v>98</v>
      </c>
      <c r="D70" s="13" t="s">
        <v>101</v>
      </c>
      <c r="E70" s="16" t="s">
        <v>39</v>
      </c>
      <c r="F70" s="16">
        <v>0</v>
      </c>
      <c r="G70" s="22">
        <f t="shared" ref="G70:G79" si="2">SUM(H70:L70)</f>
        <v>14050000</v>
      </c>
      <c r="H70" s="12"/>
      <c r="I70" s="12">
        <v>550000</v>
      </c>
      <c r="J70" s="12">
        <v>13500000</v>
      </c>
      <c r="K70" s="12"/>
      <c r="L70" s="12"/>
    </row>
    <row r="71" spans="1:12" ht="30" x14ac:dyDescent="0.25">
      <c r="A71" s="28">
        <v>66</v>
      </c>
      <c r="B71" s="8" t="s">
        <v>86</v>
      </c>
      <c r="C71" s="25" t="s">
        <v>98</v>
      </c>
      <c r="D71" s="9" t="s">
        <v>35</v>
      </c>
      <c r="E71" s="10" t="s">
        <v>39</v>
      </c>
      <c r="F71" s="10">
        <v>5</v>
      </c>
      <c r="G71" s="22">
        <f t="shared" si="2"/>
        <v>3000000</v>
      </c>
      <c r="H71" s="12">
        <v>3000000</v>
      </c>
      <c r="I71" s="12"/>
      <c r="J71" s="12"/>
      <c r="K71" s="12"/>
      <c r="L71" s="12"/>
    </row>
    <row r="72" spans="1:12" x14ac:dyDescent="0.25">
      <c r="A72" s="28">
        <v>67</v>
      </c>
      <c r="B72" s="14" t="s">
        <v>87</v>
      </c>
      <c r="C72" s="25" t="s">
        <v>98</v>
      </c>
      <c r="D72" s="13" t="s">
        <v>102</v>
      </c>
      <c r="E72" s="16" t="s">
        <v>39</v>
      </c>
      <c r="F72" s="16">
        <v>2</v>
      </c>
      <c r="G72" s="22">
        <f t="shared" si="2"/>
        <v>3000000</v>
      </c>
      <c r="H72" s="12"/>
      <c r="I72" s="12">
        <v>3000000</v>
      </c>
      <c r="J72" s="12"/>
      <c r="K72" s="12"/>
      <c r="L72" s="12"/>
    </row>
    <row r="73" spans="1:12" ht="30" x14ac:dyDescent="0.25">
      <c r="A73" s="28">
        <v>68</v>
      </c>
      <c r="B73" s="8" t="s">
        <v>88</v>
      </c>
      <c r="C73" s="25" t="s">
        <v>98</v>
      </c>
      <c r="D73" s="13" t="s">
        <v>101</v>
      </c>
      <c r="E73" s="10" t="s">
        <v>39</v>
      </c>
      <c r="F73" s="10">
        <v>0</v>
      </c>
      <c r="G73" s="22">
        <f t="shared" si="2"/>
        <v>21950000</v>
      </c>
      <c r="H73" s="12"/>
      <c r="I73" s="12">
        <v>1650000</v>
      </c>
      <c r="J73" s="12">
        <v>2500000</v>
      </c>
      <c r="K73" s="12">
        <v>17800000</v>
      </c>
      <c r="L73" s="12"/>
    </row>
    <row r="74" spans="1:12" ht="30" x14ac:dyDescent="0.25">
      <c r="A74" s="28">
        <v>69</v>
      </c>
      <c r="B74" s="14" t="s">
        <v>89</v>
      </c>
      <c r="C74" s="25" t="s">
        <v>98</v>
      </c>
      <c r="D74" s="13" t="s">
        <v>101</v>
      </c>
      <c r="E74" s="16" t="s">
        <v>39</v>
      </c>
      <c r="F74" s="16">
        <v>0</v>
      </c>
      <c r="G74" s="22">
        <f t="shared" si="2"/>
        <v>685000</v>
      </c>
      <c r="H74" s="12"/>
      <c r="I74" s="12">
        <v>100000</v>
      </c>
      <c r="J74" s="12">
        <v>85000</v>
      </c>
      <c r="K74" s="12">
        <v>500000</v>
      </c>
      <c r="L74" s="12"/>
    </row>
    <row r="75" spans="1:12" ht="30" x14ac:dyDescent="0.25">
      <c r="A75" s="28">
        <v>70</v>
      </c>
      <c r="B75" s="8" t="s">
        <v>94</v>
      </c>
      <c r="C75" s="25" t="s">
        <v>98</v>
      </c>
      <c r="D75" s="13" t="s">
        <v>101</v>
      </c>
      <c r="E75" s="10" t="s">
        <v>39</v>
      </c>
      <c r="F75" s="10">
        <v>0</v>
      </c>
      <c r="G75" s="22">
        <f t="shared" si="2"/>
        <v>3905000</v>
      </c>
      <c r="H75" s="12">
        <v>305000</v>
      </c>
      <c r="I75" s="12"/>
      <c r="J75" s="12">
        <v>3600000</v>
      </c>
      <c r="K75" s="12"/>
      <c r="L75" s="12"/>
    </row>
    <row r="76" spans="1:12" ht="30" x14ac:dyDescent="0.25">
      <c r="A76" s="28">
        <v>71</v>
      </c>
      <c r="B76" s="14" t="s">
        <v>90</v>
      </c>
      <c r="C76" s="25" t="s">
        <v>98</v>
      </c>
      <c r="D76" s="13" t="s">
        <v>101</v>
      </c>
      <c r="E76" s="16" t="s">
        <v>39</v>
      </c>
      <c r="F76" s="16">
        <v>0</v>
      </c>
      <c r="G76" s="22">
        <f t="shared" si="2"/>
        <v>38500000</v>
      </c>
      <c r="H76" s="12"/>
      <c r="I76" s="12">
        <v>2750000</v>
      </c>
      <c r="J76" s="12">
        <v>2750000</v>
      </c>
      <c r="K76" s="12"/>
      <c r="L76" s="12">
        <v>33000000</v>
      </c>
    </row>
    <row r="77" spans="1:12" ht="30" x14ac:dyDescent="0.25">
      <c r="A77" s="28">
        <v>72</v>
      </c>
      <c r="B77" s="8" t="s">
        <v>91</v>
      </c>
      <c r="C77" s="25" t="s">
        <v>98</v>
      </c>
      <c r="D77" s="13" t="s">
        <v>101</v>
      </c>
      <c r="E77" s="10" t="s">
        <v>40</v>
      </c>
      <c r="F77" s="10">
        <v>0</v>
      </c>
      <c r="G77" s="22">
        <f t="shared" si="2"/>
        <v>9650000</v>
      </c>
      <c r="H77" s="12"/>
      <c r="I77" s="12">
        <v>500000</v>
      </c>
      <c r="J77" s="12">
        <v>400000</v>
      </c>
      <c r="K77" s="12"/>
      <c r="L77" s="12">
        <v>8750000</v>
      </c>
    </row>
    <row r="78" spans="1:12" x14ac:dyDescent="0.25">
      <c r="A78" s="28">
        <v>73</v>
      </c>
      <c r="B78" s="14" t="s">
        <v>92</v>
      </c>
      <c r="C78" s="25" t="s">
        <v>98</v>
      </c>
      <c r="D78" s="15" t="s">
        <v>33</v>
      </c>
      <c r="E78" s="16" t="s">
        <v>40</v>
      </c>
      <c r="F78" s="16">
        <v>0</v>
      </c>
      <c r="G78" s="22">
        <f t="shared" si="2"/>
        <v>110000</v>
      </c>
      <c r="H78" s="12"/>
      <c r="I78" s="12">
        <v>110000</v>
      </c>
      <c r="J78" s="12"/>
      <c r="K78" s="12"/>
      <c r="L78" s="12"/>
    </row>
    <row r="79" spans="1:12" x14ac:dyDescent="0.25">
      <c r="A79" s="28">
        <v>74</v>
      </c>
      <c r="B79" s="8" t="s">
        <v>31</v>
      </c>
      <c r="C79" s="25" t="s">
        <v>96</v>
      </c>
      <c r="D79" s="9" t="s">
        <v>38</v>
      </c>
      <c r="E79" s="16"/>
      <c r="F79" s="16"/>
      <c r="G79" s="22">
        <f t="shared" si="2"/>
        <v>170520000</v>
      </c>
      <c r="H79" s="12">
        <v>6900000</v>
      </c>
      <c r="I79" s="12">
        <f>45735000-H79</f>
        <v>38835000</v>
      </c>
      <c r="J79" s="12">
        <v>43605000</v>
      </c>
      <c r="K79" s="12">
        <v>40795000</v>
      </c>
      <c r="L79" s="12">
        <v>40385000</v>
      </c>
    </row>
    <row r="80" spans="1:12" x14ac:dyDescent="0.25">
      <c r="B80" s="4"/>
      <c r="C80" s="2"/>
      <c r="D80" s="5"/>
      <c r="E80" s="6"/>
      <c r="F80" s="6"/>
      <c r="G80" s="23"/>
      <c r="H80" s="3"/>
      <c r="I80" s="3"/>
      <c r="J80" s="3"/>
      <c r="K80" s="3"/>
      <c r="L80" s="3"/>
    </row>
    <row r="81" spans="2:13" x14ac:dyDescent="0.25">
      <c r="B81" s="18"/>
      <c r="C81" s="2"/>
      <c r="D81" s="29" t="s">
        <v>104</v>
      </c>
      <c r="E81" s="29"/>
      <c r="F81" s="29"/>
      <c r="G81" s="7">
        <f t="shared" ref="G81:L81" si="3">SUM(G6:G80)</f>
        <v>524450140</v>
      </c>
      <c r="H81" s="7">
        <f t="shared" si="3"/>
        <v>19975000</v>
      </c>
      <c r="I81" s="7">
        <f t="shared" si="3"/>
        <v>145091000</v>
      </c>
      <c r="J81" s="7">
        <f t="shared" si="3"/>
        <v>133355750</v>
      </c>
      <c r="K81" s="7">
        <f t="shared" si="3"/>
        <v>95545000</v>
      </c>
      <c r="L81" s="7">
        <f t="shared" si="3"/>
        <v>130483390</v>
      </c>
      <c r="M81" s="3"/>
    </row>
  </sheetData>
  <mergeCells count="2">
    <mergeCell ref="D81:F81"/>
    <mergeCell ref="H4:L4"/>
  </mergeCells>
  <pageMargins left="0.25" right="0.25" top="0.5" bottom="0.5" header="0.3" footer="0.3"/>
  <pageSetup scale="74" fitToHeight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782f53-e493-47bb-a956-73ab7de2e49c" xsi:nil="true"/>
    <lcf76f155ced4ddcb4097134ff3c332f xmlns="6310ef23-a229-4c2e-aac0-468b4b13f07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5498E78EC5D64390B9C3FB3CC9F35B" ma:contentTypeVersion="15" ma:contentTypeDescription="Create a new document." ma:contentTypeScope="" ma:versionID="6ce097312742b65fea0a92a678c3cef5">
  <xsd:schema xmlns:xsd="http://www.w3.org/2001/XMLSchema" xmlns:xs="http://www.w3.org/2001/XMLSchema" xmlns:p="http://schemas.microsoft.com/office/2006/metadata/properties" xmlns:ns2="55782f53-e493-47bb-a956-73ab7de2e49c" xmlns:ns3="6310ef23-a229-4c2e-aac0-468b4b13f07d" targetNamespace="http://schemas.microsoft.com/office/2006/metadata/properties" ma:root="true" ma:fieldsID="1d01c38e5e9c16bc445d7de768bf2a7b" ns2:_="" ns3:_="">
    <xsd:import namespace="55782f53-e493-47bb-a956-73ab7de2e49c"/>
    <xsd:import namespace="6310ef23-a229-4c2e-aac0-468b4b13f07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82f53-e493-47bb-a956-73ab7de2e4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bbd862e-0511-47f6-b8d8-b031674bcb2e}" ma:internalName="TaxCatchAll" ma:showField="CatchAllData" ma:web="55782f53-e493-47bb-a956-73ab7de2e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0ef23-a229-4c2e-aac0-468b4b13f0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29aa44-7c81-4559-acf3-950608f9cd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B14FD5-F30D-4369-A8DD-55A442F7502B}">
  <ds:schemaRefs>
    <ds:schemaRef ds:uri="http://schemas.microsoft.com/office/2006/metadata/properties"/>
    <ds:schemaRef ds:uri="http://schemas.microsoft.com/office/infopath/2007/PartnerControls"/>
    <ds:schemaRef ds:uri="55782f53-e493-47bb-a956-73ab7de2e49c"/>
    <ds:schemaRef ds:uri="6310ef23-a229-4c2e-aac0-468b4b13f07d"/>
  </ds:schemaRefs>
</ds:datastoreItem>
</file>

<file path=customXml/itemProps2.xml><?xml version="1.0" encoding="utf-8"?>
<ds:datastoreItem xmlns:ds="http://schemas.openxmlformats.org/officeDocument/2006/customXml" ds:itemID="{30DA2399-238B-463E-A829-5AA1A2F351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E3B624-8FDE-4D89-8929-04C72ECB95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82f53-e493-47bb-a956-73ab7de2e49c"/>
    <ds:schemaRef ds:uri="6310ef23-a229-4c2e-aac0-468b4b13f0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Cassie A. Wheeler</dc:creator>
  <cp:lastModifiedBy>Cassie A. Wheeler</cp:lastModifiedBy>
  <cp:lastPrinted>2026-07-20T16:03:49Z</cp:lastPrinted>
  <dcterms:created xsi:type="dcterms:W3CDTF">2026-07-13T17:45:15Z</dcterms:created>
  <dcterms:modified xsi:type="dcterms:W3CDTF">2026-07-20T16:04:00Z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0x010100BC5498E78EC5D64390B9C3FB3CC9F35B</vt:lpwstr>
  </property>
  <property fmtid="{D5CDD505-2E9C-101B-9397-08002B2CF9AE}" pid="3" name="MediaServiceImageTags">
    <vt:lpwstr/>
  </property>
</Properties>
</file>